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a\Documents\TROŠENJE SREDSTAVA\"/>
    </mc:Choice>
  </mc:AlternateContent>
  <xr:revisionPtr revIDLastSave="0" documentId="13_ncr:1000001_{168B1D4A-A87A-EB41-AF20-FD5104088FD4}" xr6:coauthVersionLast="47" xr6:coauthVersionMax="47" xr10:uidLastSave="{00000000-0000-0000-0000-000000000000}"/>
  <bookViews>
    <workbookView xWindow="-120" yWindow="-120" windowWidth="29040" windowHeight="15840" activeTab="1" xr2:uid="{37EB6606-1A89-449A-95B7-10F6B840CEC1}"/>
  </bookViews>
  <sheets>
    <sheet name="03-2024 Kategorija 1" sheetId="1" r:id="rId1"/>
    <sheet name="03-2024 Kategorija 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G27" i="2"/>
  <c r="G18" i="2"/>
  <c r="G14" i="2"/>
  <c r="G26" i="2"/>
  <c r="G25" i="2"/>
  <c r="G20" i="2"/>
  <c r="K29" i="1"/>
  <c r="K77" i="1"/>
  <c r="K72" i="1"/>
  <c r="K61" i="1"/>
  <c r="K66" i="1"/>
  <c r="K56" i="1"/>
  <c r="K50" i="1"/>
  <c r="K52" i="1"/>
  <c r="K41" i="1"/>
  <c r="K18" i="1"/>
</calcChain>
</file>

<file path=xl/sharedStrings.xml><?xml version="1.0" encoding="utf-8"?>
<sst xmlns="http://schemas.openxmlformats.org/spreadsheetml/2006/main" count="196" uniqueCount="89">
  <si>
    <t>OSNOVNA ŠKOLA BOL, BOL, OIB: 07098088078</t>
  </si>
  <si>
    <t>Kategorija 1</t>
  </si>
  <si>
    <t xml:space="preserve">Naziv primatelja </t>
  </si>
  <si>
    <t>OIB primatelja</t>
  </si>
  <si>
    <t>Sjedište primatelja</t>
  </si>
  <si>
    <t xml:space="preserve">Način objave isplaćenog iznosa </t>
  </si>
  <si>
    <t>Vrsta rashoda i izdataka</t>
  </si>
  <si>
    <t>3221 - Uredski materijal i ostali materijalni rashodi</t>
  </si>
  <si>
    <t>Ukupno:</t>
  </si>
  <si>
    <t>Split</t>
  </si>
  <si>
    <t>Otp banka d.d.</t>
  </si>
  <si>
    <t>3431 - Bankarske usluge i usluge platnog prometa</t>
  </si>
  <si>
    <t>Hep - Opskrba d.o.o.</t>
  </si>
  <si>
    <t>Zagreb</t>
  </si>
  <si>
    <t>3223 - Energija</t>
  </si>
  <si>
    <t>Berica - Venera d.o.o.</t>
  </si>
  <si>
    <t>Nerežišća</t>
  </si>
  <si>
    <t>Vodovod Brač d.o.o.</t>
  </si>
  <si>
    <t>Supetar</t>
  </si>
  <si>
    <t>3234 -  Komunalne usluge</t>
  </si>
  <si>
    <t>3222 - Materijal i sirovine</t>
  </si>
  <si>
    <t>Text Papir d.o.o.</t>
  </si>
  <si>
    <t>Studenac d.o.o.</t>
  </si>
  <si>
    <t>Omiš</t>
  </si>
  <si>
    <t>HT d.d. - usluge fiksne mreže</t>
  </si>
  <si>
    <t>3231 - Usluge telefona, pošte i prijevoza</t>
  </si>
  <si>
    <t>3234 - Usluge telefona, pošte i prijevoza</t>
  </si>
  <si>
    <t>Kategorija 2</t>
  </si>
  <si>
    <t>Naziv isplatitelja</t>
  </si>
  <si>
    <t>Način objave isplaćenog iznosa</t>
  </si>
  <si>
    <t>Ministarstvo znanosti i obrazovanja</t>
  </si>
  <si>
    <t xml:space="preserve">3111 - Bruto plaća za redovan rad </t>
  </si>
  <si>
    <t xml:space="preserve">3132 - Doprinos na bruto </t>
  </si>
  <si>
    <t>3212 - Naknade za prijevoz, za rad na terenu i odvojeni život</t>
  </si>
  <si>
    <t xml:space="preserve">3295 - Pristojbe i naknade </t>
  </si>
  <si>
    <t>Osnovna škola Bol, Bol</t>
  </si>
  <si>
    <t>3111 - Bruto plaća za redovan rad ( Učimo zajedno VI )</t>
  </si>
  <si>
    <t>3132 - Doprinos na bruto ( Učimo zajedno VI )</t>
  </si>
  <si>
    <t>3212 - Naknade za prijevoz, za rad na terenu i odvojeni život ( Učimo zajeno VI )</t>
  </si>
  <si>
    <t>3296 - Troškovi sudskih postupaka</t>
  </si>
  <si>
    <t>3433 - Zatezne kamate</t>
  </si>
  <si>
    <t>3211 - Službena putovanja</t>
  </si>
  <si>
    <t>INFORMACIJA O TROŠENJU SREDSTAVA OŽUJAK 2024</t>
  </si>
  <si>
    <t>32241 - Materijal i dijelovi za tek. i invest. održavanje</t>
  </si>
  <si>
    <t>Max Moris d.o.o</t>
  </si>
  <si>
    <t>Max Moris d.o.o.</t>
  </si>
  <si>
    <t xml:space="preserve">32219 - Ostali materijal za potrebe održavanja </t>
  </si>
  <si>
    <t>0.48</t>
  </si>
  <si>
    <t xml:space="preserve">32219 -Ostali materijal za potrebe održavanja </t>
  </si>
  <si>
    <t>Konzum plus d.o.o</t>
  </si>
  <si>
    <t xml:space="preserve">Zagreb </t>
  </si>
  <si>
    <t>32216 - Materijal za higijenske potrebe</t>
  </si>
  <si>
    <t>32224 - Namirnice</t>
  </si>
  <si>
    <t xml:space="preserve">3221 -Uredski materijal i ostali materijalni rashodi </t>
  </si>
  <si>
    <t>Tramax  d.o.o.</t>
  </si>
  <si>
    <t xml:space="preserve">32214 - Materijal i sredstva za čišćenje i održavanje </t>
  </si>
  <si>
    <t xml:space="preserve">32214 -Materijal i sredstva za čišćenje i održavanje </t>
  </si>
  <si>
    <t>Dubrovnik Sun d.o.o.</t>
  </si>
  <si>
    <t xml:space="preserve">Dubrovnik </t>
  </si>
  <si>
    <t>32113 - Naknade za smještaj na službenim putovanjima</t>
  </si>
  <si>
    <t>Adler Gmbh d.o.o.</t>
  </si>
  <si>
    <t xml:space="preserve">Zagreb  </t>
  </si>
  <si>
    <t>Alca Zagreb d.o.o.</t>
  </si>
  <si>
    <t>Autotrans Brač</t>
  </si>
  <si>
    <t>32314 - Rent a car i taxi prijevoz</t>
  </si>
  <si>
    <t>Adamas 2 d.o.o.</t>
  </si>
  <si>
    <t>Solin</t>
  </si>
  <si>
    <t>Administrator d.o.o.</t>
  </si>
  <si>
    <t>Krivodol</t>
  </si>
  <si>
    <t>32381 - Usluge ažuriranja računalnih baza</t>
  </si>
  <si>
    <t>HZOŠ</t>
  </si>
  <si>
    <t>32841- Tuzemne članarine</t>
  </si>
  <si>
    <t>32131 - Seminari, savjetovanja, simpoziji</t>
  </si>
  <si>
    <t>In rebus d.o.o.</t>
  </si>
  <si>
    <t>32381- Usluge ažuriranja računalnih baza</t>
  </si>
  <si>
    <t>Editori d.o.o.</t>
  </si>
  <si>
    <t xml:space="preserve">Dugopolje </t>
  </si>
  <si>
    <t>32234 -Promidžbeni materijali</t>
  </si>
  <si>
    <t>Školske novine d.o.o.</t>
  </si>
  <si>
    <t>32941 - Tuzemne članarine</t>
  </si>
  <si>
    <t>HUROŠ</t>
  </si>
  <si>
    <t>Ukupno za ožujak 2024</t>
  </si>
  <si>
    <t>INFORMACIJA O TROŠENJU SREDSTAVA OŽUJAK 2024. GODINE</t>
  </si>
  <si>
    <t>31212 - Nagrade</t>
  </si>
  <si>
    <t>23111- Obveze za zaposlene i privremeno zaposlene</t>
  </si>
  <si>
    <t>Ukupno za ožujak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</si>
</sst>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4" xfId="0" applyFill="1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4" fontId="2" fillId="0" borderId="1" xfId="0" applyNumberFormat="1" applyFont="1" applyBorder="1" applyAlignment="1">
      <alignment horizontal="center"/>
    </xf>
    <xf numFmtId="0" fontId="1" fillId="4" borderId="3" xfId="0" applyFont="1" applyFill="1" applyBorder="1"/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center"/>
    </xf>
    <xf numFmtId="0" fontId="0" fillId="4" borderId="2" xfId="0" applyFill="1" applyBorder="1"/>
    <xf numFmtId="0" fontId="0" fillId="3" borderId="7" xfId="0" applyFill="1" applyBorder="1"/>
    <xf numFmtId="0" fontId="1" fillId="4" borderId="8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center"/>
    </xf>
    <xf numFmtId="0" fontId="1" fillId="4" borderId="9" xfId="0" applyFont="1" applyFill="1" applyBorder="1"/>
    <xf numFmtId="0" fontId="0" fillId="3" borderId="10" xfId="0" applyFill="1" applyBorder="1"/>
    <xf numFmtId="0" fontId="0" fillId="0" borderId="9" xfId="0" applyBorder="1" applyAlignment="1">
      <alignment horizontal="center"/>
    </xf>
    <xf numFmtId="0" fontId="1" fillId="4" borderId="2" xfId="0" applyFont="1" applyFill="1" applyBorder="1"/>
    <xf numFmtId="0" fontId="1" fillId="3" borderId="7" xfId="0" applyFont="1" applyFill="1" applyBorder="1"/>
    <xf numFmtId="0" fontId="1" fillId="3" borderId="0" xfId="0" applyFont="1" applyFill="1"/>
    <xf numFmtId="0" fontId="0" fillId="0" borderId="0" xfId="0" applyAlignment="1">
      <alignment horizontal="center"/>
    </xf>
    <xf numFmtId="0" fontId="1" fillId="4" borderId="11" xfId="0" applyFont="1" applyFill="1" applyBorder="1"/>
    <xf numFmtId="0" fontId="1" fillId="4" borderId="12" xfId="0" applyFont="1" applyFill="1" applyBorder="1"/>
    <xf numFmtId="0" fontId="1" fillId="4" borderId="0" xfId="0" applyFont="1" applyFill="1" applyAlignment="1">
      <alignment horizontal="center"/>
    </xf>
    <xf numFmtId="0" fontId="0" fillId="3" borderId="13" xfId="0" applyFill="1" applyBorder="1"/>
    <xf numFmtId="0" fontId="0" fillId="3" borderId="2" xfId="0" applyFill="1" applyBorder="1"/>
    <xf numFmtId="0" fontId="1" fillId="4" borderId="14" xfId="0" applyFont="1" applyFill="1" applyBorder="1"/>
    <xf numFmtId="0" fontId="0" fillId="3" borderId="8" xfId="0" applyFill="1" applyBorder="1"/>
    <xf numFmtId="0" fontId="1" fillId="4" borderId="0" xfId="0" applyFont="1" applyFill="1"/>
    <xf numFmtId="0" fontId="0" fillId="3" borderId="11" xfId="0" applyFill="1" applyBorder="1"/>
    <xf numFmtId="4" fontId="0" fillId="0" borderId="2" xfId="0" applyNumberForma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2" xfId="0" applyFont="1" applyFill="1" applyBorder="1"/>
    <xf numFmtId="0" fontId="1" fillId="3" borderId="4" xfId="0" applyFont="1" applyFill="1" applyBorder="1"/>
    <xf numFmtId="0" fontId="0" fillId="0" borderId="12" xfId="0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0" fontId="0" fillId="0" borderId="15" xfId="0" applyBorder="1"/>
    <xf numFmtId="0" fontId="1" fillId="3" borderId="15" xfId="0" applyFont="1" applyFill="1" applyBorder="1"/>
    <xf numFmtId="0" fontId="1" fillId="4" borderId="12" xfId="0" applyFont="1" applyFill="1" applyBorder="1" applyAlignment="1">
      <alignment horizontal="center"/>
    </xf>
    <xf numFmtId="4" fontId="1" fillId="4" borderId="13" xfId="0" applyNumberFormat="1" applyFont="1" applyFill="1" applyBorder="1" applyAlignment="1">
      <alignment horizontal="center"/>
    </xf>
    <xf numFmtId="0" fontId="1" fillId="4" borderId="15" xfId="0" applyFont="1" applyFill="1" applyBorder="1"/>
    <xf numFmtId="0" fontId="0" fillId="4" borderId="3" xfId="0" applyFill="1" applyBorder="1"/>
    <xf numFmtId="0" fontId="1" fillId="4" borderId="4" xfId="0" applyFont="1" applyFill="1" applyBorder="1"/>
    <xf numFmtId="0" fontId="0" fillId="4" borderId="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4" fontId="0" fillId="4" borderId="13" xfId="0" applyNumberFormat="1" applyFill="1" applyBorder="1" applyAlignment="1">
      <alignment horizontal="center"/>
    </xf>
    <xf numFmtId="0" fontId="4" fillId="5" borderId="3" xfId="0" applyFont="1" applyFill="1" applyBorder="1"/>
    <xf numFmtId="0" fontId="4" fillId="5" borderId="7" xfId="0" applyFont="1" applyFill="1" applyBorder="1"/>
    <xf numFmtId="4" fontId="4" fillId="5" borderId="2" xfId="0" applyNumberFormat="1" applyFont="1" applyFill="1" applyBorder="1" applyAlignment="1">
      <alignment horizontal="center"/>
    </xf>
    <xf numFmtId="0" fontId="4" fillId="5" borderId="4" xfId="0" applyFont="1" applyFill="1" applyBorder="1"/>
    <xf numFmtId="4" fontId="0" fillId="0" borderId="0" xfId="0" applyNumberFormat="1"/>
    <xf numFmtId="0" fontId="0" fillId="0" borderId="2" xfId="0" applyBorder="1" applyAlignment="1">
      <alignment wrapText="1"/>
    </xf>
    <xf numFmtId="0" fontId="3" fillId="6" borderId="2" xfId="0" applyFont="1" applyFill="1" applyBorder="1" applyAlignment="1">
      <alignment wrapText="1"/>
    </xf>
    <xf numFmtId="4" fontId="1" fillId="6" borderId="2" xfId="0" applyNumberFormat="1" applyFont="1" applyFill="1" applyBorder="1" applyAlignment="1">
      <alignment horizontal="center"/>
    </xf>
    <xf numFmtId="0" fontId="0" fillId="6" borderId="2" xfId="0" applyFill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6" borderId="9" xfId="0" applyFont="1" applyFill="1" applyBorder="1" applyAlignment="1">
      <alignment wrapText="1"/>
    </xf>
    <xf numFmtId="4" fontId="1" fillId="6" borderId="13" xfId="0" applyNumberFormat="1" applyFont="1" applyFill="1" applyBorder="1" applyAlignment="1">
      <alignment horizontal="center"/>
    </xf>
    <xf numFmtId="0" fontId="0" fillId="6" borderId="13" xfId="0" applyFill="1" applyBorder="1"/>
    <xf numFmtId="0" fontId="0" fillId="5" borderId="3" xfId="0" applyFill="1" applyBorder="1"/>
    <xf numFmtId="4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0" fillId="3" borderId="14" xfId="0" applyFill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/>
    <xf numFmtId="0" fontId="0" fillId="0" borderId="10" xfId="0" applyBorder="1" applyAlignment="1">
      <alignment horizontal="center"/>
    </xf>
    <xf numFmtId="0" fontId="0" fillId="3" borderId="12" xfId="0" applyFill="1" applyBorder="1"/>
    <xf numFmtId="14" fontId="0" fillId="3" borderId="3" xfId="0" applyNumberFormat="1" applyFont="1" applyFill="1" applyBorder="1"/>
    <xf numFmtId="0" fontId="0" fillId="3" borderId="7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14" fontId="0" fillId="3" borderId="2" xfId="0" applyNumberFormat="1" applyFont="1" applyFill="1" applyBorder="1"/>
    <xf numFmtId="0" fontId="0" fillId="3" borderId="3" xfId="0" applyFont="1" applyFill="1" applyBorder="1"/>
    <xf numFmtId="0" fontId="0" fillId="3" borderId="2" xfId="0" applyFont="1" applyFill="1" applyBorder="1"/>
    <xf numFmtId="0" fontId="0" fillId="3" borderId="7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2454-F27C-43A6-AB94-7D1C9929A76A}">
  <dimension ref="F11:L82"/>
  <sheetViews>
    <sheetView topLeftCell="D1" workbookViewId="0">
      <selection activeCell="K80" sqref="K80"/>
    </sheetView>
  </sheetViews>
  <sheetFormatPr defaultRowHeight="15" x14ac:dyDescent="0.2"/>
  <cols>
    <col min="6" max="6" width="9.4140625" bestFit="1" customWidth="1"/>
    <col min="9" max="9" width="13.046875" bestFit="1" customWidth="1"/>
    <col min="10" max="10" width="14.2578125" bestFit="1" customWidth="1"/>
    <col min="11" max="11" width="9.81640625" bestFit="1" customWidth="1"/>
    <col min="12" max="12" width="46.41015625" bestFit="1" customWidth="1"/>
  </cols>
  <sheetData>
    <row r="11" spans="6:12" x14ac:dyDescent="0.2">
      <c r="F11" s="1" t="s">
        <v>42</v>
      </c>
    </row>
    <row r="12" spans="6:12" x14ac:dyDescent="0.2">
      <c r="F12" s="1" t="s">
        <v>0</v>
      </c>
      <c r="G12" s="1"/>
      <c r="H12" s="1"/>
      <c r="I12" s="1"/>
    </row>
    <row r="13" spans="6:12" x14ac:dyDescent="0.2">
      <c r="F13" t="s">
        <v>1</v>
      </c>
    </row>
    <row r="15" spans="6:12" ht="54.75" x14ac:dyDescent="0.2">
      <c r="F15" s="2"/>
      <c r="G15" s="3" t="s">
        <v>2</v>
      </c>
      <c r="H15" s="4"/>
      <c r="I15" s="5" t="s">
        <v>3</v>
      </c>
      <c r="J15" s="5" t="s">
        <v>4</v>
      </c>
      <c r="K15" s="5" t="s">
        <v>5</v>
      </c>
      <c r="L15" s="3" t="s">
        <v>6</v>
      </c>
    </row>
    <row r="16" spans="6:12" x14ac:dyDescent="0.2">
      <c r="F16" s="6" t="s">
        <v>45</v>
      </c>
      <c r="G16" s="6"/>
      <c r="H16" s="7"/>
      <c r="I16" s="8">
        <v>45411389236</v>
      </c>
      <c r="J16" s="8" t="s">
        <v>9</v>
      </c>
      <c r="K16" s="9">
        <v>20.14</v>
      </c>
      <c r="L16" s="10" t="s">
        <v>43</v>
      </c>
    </row>
    <row r="17" spans="6:12" x14ac:dyDescent="0.2">
      <c r="F17" s="11" t="s">
        <v>44</v>
      </c>
      <c r="G17" s="12"/>
      <c r="H17" s="13"/>
      <c r="I17" s="8">
        <v>45411389236</v>
      </c>
      <c r="J17" s="8" t="s">
        <v>9</v>
      </c>
      <c r="K17" s="14">
        <v>19.75</v>
      </c>
      <c r="L17" s="10" t="s">
        <v>46</v>
      </c>
    </row>
    <row r="18" spans="6:12" x14ac:dyDescent="0.2">
      <c r="F18" s="15" t="s">
        <v>8</v>
      </c>
      <c r="G18" s="16"/>
      <c r="H18" s="16"/>
      <c r="I18" s="17"/>
      <c r="J18" s="17"/>
      <c r="K18" s="18">
        <f>SUM(K16:K17)</f>
        <v>39.89</v>
      </c>
      <c r="L18" s="19"/>
    </row>
    <row r="19" spans="6:12" x14ac:dyDescent="0.2">
      <c r="F19" s="6" t="s">
        <v>57</v>
      </c>
      <c r="G19" s="20"/>
      <c r="H19" s="7"/>
      <c r="I19" s="8">
        <v>60174672203</v>
      </c>
      <c r="J19" s="8" t="s">
        <v>58</v>
      </c>
      <c r="K19" s="9">
        <v>304.5</v>
      </c>
      <c r="L19" s="10" t="s">
        <v>59</v>
      </c>
    </row>
    <row r="20" spans="6:12" x14ac:dyDescent="0.2">
      <c r="F20" s="21" t="s">
        <v>8</v>
      </c>
      <c r="G20" s="22"/>
      <c r="H20" s="22"/>
      <c r="I20" s="23"/>
      <c r="J20" s="24"/>
      <c r="K20" s="25">
        <v>304.5</v>
      </c>
      <c r="L20" s="26"/>
    </row>
    <row r="21" spans="6:12" x14ac:dyDescent="0.2">
      <c r="F21" s="6" t="s">
        <v>60</v>
      </c>
      <c r="G21" s="20"/>
      <c r="H21" s="27"/>
      <c r="I21" s="28">
        <v>66411260710</v>
      </c>
      <c r="J21" s="28" t="s">
        <v>61</v>
      </c>
      <c r="K21" s="9">
        <v>167.6</v>
      </c>
      <c r="L21" s="10" t="s">
        <v>7</v>
      </c>
    </row>
    <row r="22" spans="6:12" x14ac:dyDescent="0.2">
      <c r="F22" s="15" t="s">
        <v>8</v>
      </c>
      <c r="G22" s="22"/>
      <c r="H22" s="22"/>
      <c r="I22" s="23"/>
      <c r="J22" s="23"/>
      <c r="K22" s="18">
        <v>167.6</v>
      </c>
      <c r="L22" s="29"/>
    </row>
    <row r="23" spans="6:12" x14ac:dyDescent="0.2">
      <c r="F23" s="6" t="s">
        <v>10</v>
      </c>
      <c r="G23" s="30"/>
      <c r="H23" s="31"/>
      <c r="I23" s="8">
        <v>52508873833</v>
      </c>
      <c r="J23" s="32" t="s">
        <v>9</v>
      </c>
      <c r="K23" s="9">
        <v>38.11</v>
      </c>
      <c r="L23" s="10" t="s">
        <v>11</v>
      </c>
    </row>
    <row r="24" spans="6:12" x14ac:dyDescent="0.2">
      <c r="F24" s="15" t="s">
        <v>8</v>
      </c>
      <c r="G24" s="22"/>
      <c r="H24" s="22"/>
      <c r="I24" s="23"/>
      <c r="J24" s="24"/>
      <c r="K24" s="25">
        <v>38.11</v>
      </c>
      <c r="L24" s="29"/>
    </row>
    <row r="25" spans="6:12" s="12" customFormat="1" x14ac:dyDescent="0.2">
      <c r="F25" s="82" t="s">
        <v>67</v>
      </c>
      <c r="G25" s="30"/>
      <c r="H25" s="30"/>
      <c r="I25" s="83">
        <v>34658637472</v>
      </c>
      <c r="J25" s="84" t="s">
        <v>68</v>
      </c>
      <c r="K25" s="85">
        <v>66.36</v>
      </c>
      <c r="L25" s="86" t="s">
        <v>69</v>
      </c>
    </row>
    <row r="26" spans="6:12" x14ac:dyDescent="0.2">
      <c r="F26" s="15" t="s">
        <v>8</v>
      </c>
      <c r="G26" s="22"/>
      <c r="H26" s="22"/>
      <c r="I26" s="23"/>
      <c r="J26" s="24"/>
      <c r="K26" s="25">
        <v>66.36</v>
      </c>
      <c r="L26" s="29"/>
    </row>
    <row r="27" spans="6:12" x14ac:dyDescent="0.2">
      <c r="F27" s="87" t="s">
        <v>70</v>
      </c>
      <c r="G27" s="30"/>
      <c r="H27" s="30"/>
      <c r="I27" s="83">
        <v>78661516143</v>
      </c>
      <c r="J27" s="84" t="s">
        <v>61</v>
      </c>
      <c r="K27" s="85">
        <v>55</v>
      </c>
      <c r="L27" s="88" t="s">
        <v>71</v>
      </c>
    </row>
    <row r="28" spans="6:12" x14ac:dyDescent="0.2">
      <c r="F28" s="87" t="s">
        <v>70</v>
      </c>
      <c r="G28" s="30"/>
      <c r="H28" s="30"/>
      <c r="I28" s="83">
        <v>78661516143</v>
      </c>
      <c r="J28" s="84" t="s">
        <v>61</v>
      </c>
      <c r="K28" s="85">
        <v>160</v>
      </c>
      <c r="L28" s="88" t="s">
        <v>72</v>
      </c>
    </row>
    <row r="29" spans="6:12" x14ac:dyDescent="0.2">
      <c r="F29" s="15" t="s">
        <v>8</v>
      </c>
      <c r="G29" s="22"/>
      <c r="H29" s="22"/>
      <c r="I29" s="23"/>
      <c r="J29" s="24"/>
      <c r="K29" s="25">
        <f>SUM(K27:K28)</f>
        <v>215</v>
      </c>
      <c r="L29" s="29"/>
    </row>
    <row r="30" spans="6:12" x14ac:dyDescent="0.2">
      <c r="F30" s="87" t="s">
        <v>73</v>
      </c>
      <c r="G30" s="89"/>
      <c r="H30" s="89"/>
      <c r="I30" s="83">
        <v>91591564577</v>
      </c>
      <c r="J30" s="84" t="s">
        <v>61</v>
      </c>
      <c r="K30" s="85">
        <v>246.38</v>
      </c>
      <c r="L30" s="88" t="s">
        <v>74</v>
      </c>
    </row>
    <row r="31" spans="6:12" x14ac:dyDescent="0.2">
      <c r="F31" s="15" t="s">
        <v>8</v>
      </c>
      <c r="G31" s="22"/>
      <c r="H31" s="22"/>
      <c r="I31" s="23"/>
      <c r="J31" s="24"/>
      <c r="K31" s="25">
        <v>246.38</v>
      </c>
      <c r="L31" s="29"/>
    </row>
    <row r="32" spans="6:12" x14ac:dyDescent="0.2">
      <c r="F32" s="87" t="s">
        <v>75</v>
      </c>
      <c r="G32" s="89"/>
      <c r="H32" s="89"/>
      <c r="I32" s="83">
        <v>95099166251</v>
      </c>
      <c r="J32" s="84" t="s">
        <v>76</v>
      </c>
      <c r="K32" s="85">
        <v>72</v>
      </c>
      <c r="L32" s="88" t="s">
        <v>77</v>
      </c>
    </row>
    <row r="33" spans="6:12" x14ac:dyDescent="0.2">
      <c r="F33" s="15" t="s">
        <v>8</v>
      </c>
      <c r="G33" s="22"/>
      <c r="H33" s="22"/>
      <c r="I33" s="23"/>
      <c r="J33" s="24"/>
      <c r="K33" s="25">
        <v>72</v>
      </c>
      <c r="L33" s="29"/>
    </row>
    <row r="34" spans="6:12" x14ac:dyDescent="0.2">
      <c r="F34" s="87" t="s">
        <v>78</v>
      </c>
      <c r="G34" s="89"/>
      <c r="H34" s="89"/>
      <c r="I34" s="83">
        <v>24796394086</v>
      </c>
      <c r="J34" s="84" t="s">
        <v>13</v>
      </c>
      <c r="K34" s="85">
        <v>55</v>
      </c>
      <c r="L34" s="88" t="s">
        <v>79</v>
      </c>
    </row>
    <row r="35" spans="6:12" x14ac:dyDescent="0.2">
      <c r="F35" s="15" t="s">
        <v>8</v>
      </c>
      <c r="G35" s="22"/>
      <c r="H35" s="22"/>
      <c r="I35" s="23"/>
      <c r="J35" s="24"/>
      <c r="K35" s="25">
        <v>55</v>
      </c>
      <c r="L35" s="29"/>
    </row>
    <row r="36" spans="6:12" x14ac:dyDescent="0.2">
      <c r="F36" s="87" t="s">
        <v>80</v>
      </c>
      <c r="G36" s="89"/>
      <c r="H36" s="89"/>
      <c r="I36" s="83">
        <v>97748123085</v>
      </c>
      <c r="J36" s="84" t="s">
        <v>13</v>
      </c>
      <c r="K36" s="85">
        <v>53.09</v>
      </c>
      <c r="L36" s="88" t="s">
        <v>79</v>
      </c>
    </row>
    <row r="37" spans="6:12" x14ac:dyDescent="0.2">
      <c r="F37" s="15" t="s">
        <v>8</v>
      </c>
      <c r="G37" s="22"/>
      <c r="H37" s="22"/>
      <c r="I37" s="23"/>
      <c r="J37" s="24"/>
      <c r="K37" s="25">
        <v>53.09</v>
      </c>
      <c r="L37" s="29"/>
    </row>
    <row r="38" spans="6:12" x14ac:dyDescent="0.2">
      <c r="F38" s="6" t="s">
        <v>62</v>
      </c>
      <c r="G38" s="20"/>
      <c r="H38" s="7"/>
      <c r="I38" s="8">
        <v>58353015102</v>
      </c>
      <c r="J38" s="8" t="s">
        <v>61</v>
      </c>
      <c r="K38" s="9">
        <v>51.73</v>
      </c>
      <c r="L38" s="10" t="s">
        <v>55</v>
      </c>
    </row>
    <row r="39" spans="6:12" x14ac:dyDescent="0.2">
      <c r="F39" s="33" t="s">
        <v>8</v>
      </c>
      <c r="G39" s="34"/>
      <c r="H39" s="22"/>
      <c r="I39" s="23"/>
      <c r="J39" s="23"/>
      <c r="K39" s="25">
        <v>265.64</v>
      </c>
      <c r="L39" s="29"/>
    </row>
    <row r="40" spans="6:12" x14ac:dyDescent="0.2">
      <c r="F40" s="10" t="s">
        <v>12</v>
      </c>
      <c r="G40" s="10"/>
      <c r="H40" s="10"/>
      <c r="I40" s="8">
        <v>63073332379</v>
      </c>
      <c r="J40" s="8" t="s">
        <v>13</v>
      </c>
      <c r="K40" s="9">
        <v>773.45</v>
      </c>
      <c r="L40" s="10" t="s">
        <v>14</v>
      </c>
    </row>
    <row r="41" spans="6:12" x14ac:dyDescent="0.2">
      <c r="F41" s="15" t="s">
        <v>8</v>
      </c>
      <c r="G41" s="22"/>
      <c r="H41" s="22"/>
      <c r="I41" s="35"/>
      <c r="J41" s="35"/>
      <c r="K41" s="25">
        <f>SUM(K40)</f>
        <v>773.45</v>
      </c>
      <c r="L41" s="29"/>
    </row>
    <row r="42" spans="6:12" x14ac:dyDescent="0.2">
      <c r="F42" s="36" t="s">
        <v>15</v>
      </c>
      <c r="G42" s="36"/>
      <c r="H42" s="36"/>
      <c r="I42" s="8">
        <v>53350217371</v>
      </c>
      <c r="J42" s="8" t="s">
        <v>16</v>
      </c>
      <c r="K42" s="9">
        <v>37.24</v>
      </c>
      <c r="L42" s="10" t="s">
        <v>7</v>
      </c>
    </row>
    <row r="43" spans="6:12" x14ac:dyDescent="0.2">
      <c r="F43" s="37" t="s">
        <v>15</v>
      </c>
      <c r="G43" s="37"/>
      <c r="H43" s="37"/>
      <c r="I43" s="8">
        <v>53350217371</v>
      </c>
      <c r="J43" s="8" t="s">
        <v>16</v>
      </c>
      <c r="K43" s="9">
        <v>23.63</v>
      </c>
      <c r="L43" s="10" t="s">
        <v>7</v>
      </c>
    </row>
    <row r="44" spans="6:12" x14ac:dyDescent="0.2">
      <c r="F44" s="37" t="s">
        <v>15</v>
      </c>
      <c r="G44" s="37"/>
      <c r="H44" s="37"/>
      <c r="I44" s="8">
        <v>53350217371</v>
      </c>
      <c r="J44" s="8" t="s">
        <v>16</v>
      </c>
      <c r="K44" s="9" t="s">
        <v>47</v>
      </c>
      <c r="L44" s="10" t="s">
        <v>46</v>
      </c>
    </row>
    <row r="45" spans="6:12" x14ac:dyDescent="0.2">
      <c r="F45" s="37" t="s">
        <v>15</v>
      </c>
      <c r="G45" s="37"/>
      <c r="H45" s="37"/>
      <c r="I45" s="8">
        <v>53350217371</v>
      </c>
      <c r="J45" s="8" t="s">
        <v>16</v>
      </c>
      <c r="K45" s="9">
        <v>28.95</v>
      </c>
      <c r="L45" s="10" t="s">
        <v>46</v>
      </c>
    </row>
    <row r="46" spans="6:12" x14ac:dyDescent="0.2">
      <c r="F46" s="37" t="s">
        <v>15</v>
      </c>
      <c r="G46" s="37"/>
      <c r="H46" s="37"/>
      <c r="I46" s="8">
        <v>53350217371</v>
      </c>
      <c r="J46" s="8" t="s">
        <v>16</v>
      </c>
      <c r="K46" s="9">
        <v>28.11</v>
      </c>
      <c r="L46" s="10" t="s">
        <v>46</v>
      </c>
    </row>
    <row r="47" spans="6:12" x14ac:dyDescent="0.2">
      <c r="F47" s="37" t="s">
        <v>15</v>
      </c>
      <c r="G47" s="37"/>
      <c r="H47" s="37"/>
      <c r="I47" s="8">
        <v>53350217371</v>
      </c>
      <c r="J47" s="8" t="s">
        <v>16</v>
      </c>
      <c r="K47" s="9">
        <v>34.76</v>
      </c>
      <c r="L47" s="10" t="s">
        <v>7</v>
      </c>
    </row>
    <row r="48" spans="6:12" x14ac:dyDescent="0.2">
      <c r="F48" s="6" t="s">
        <v>15</v>
      </c>
      <c r="G48" s="76"/>
      <c r="H48" s="20"/>
      <c r="I48" s="77">
        <v>53350217371</v>
      </c>
      <c r="J48" s="77" t="s">
        <v>16</v>
      </c>
      <c r="K48" s="9">
        <v>45.44</v>
      </c>
      <c r="L48" s="10" t="s">
        <v>48</v>
      </c>
    </row>
    <row r="49" spans="6:12" x14ac:dyDescent="0.2">
      <c r="F49" s="6" t="s">
        <v>15</v>
      </c>
      <c r="G49" s="76"/>
      <c r="H49" s="20"/>
      <c r="I49" s="77">
        <v>53350217371</v>
      </c>
      <c r="J49" s="77" t="s">
        <v>16</v>
      </c>
      <c r="K49" s="9">
        <v>9.85</v>
      </c>
      <c r="L49" s="10" t="s">
        <v>46</v>
      </c>
    </row>
    <row r="50" spans="6:12" x14ac:dyDescent="0.2">
      <c r="F50" s="15" t="s">
        <v>8</v>
      </c>
      <c r="G50" s="38"/>
      <c r="H50" s="22"/>
      <c r="I50" s="23"/>
      <c r="J50" s="22"/>
      <c r="K50" s="18">
        <f>SUM(K42:K49)</f>
        <v>207.98</v>
      </c>
      <c r="L50" s="29"/>
    </row>
    <row r="51" spans="6:12" x14ac:dyDescent="0.2">
      <c r="F51" s="39" t="s">
        <v>17</v>
      </c>
      <c r="G51" s="20"/>
      <c r="H51" s="27"/>
      <c r="I51" s="28">
        <v>45854645558</v>
      </c>
      <c r="J51" s="28" t="s">
        <v>18</v>
      </c>
      <c r="K51" s="9">
        <v>30.27</v>
      </c>
      <c r="L51" s="10" t="s">
        <v>19</v>
      </c>
    </row>
    <row r="52" spans="6:12" x14ac:dyDescent="0.2">
      <c r="F52" s="15" t="s">
        <v>8</v>
      </c>
      <c r="G52" s="40"/>
      <c r="H52" s="22"/>
      <c r="I52" s="23"/>
      <c r="J52" s="23"/>
      <c r="K52" s="18">
        <f>SUM(K51)</f>
        <v>30.27</v>
      </c>
      <c r="L52" s="29"/>
    </row>
    <row r="53" spans="6:12" x14ac:dyDescent="0.2">
      <c r="F53" s="41" t="s">
        <v>49</v>
      </c>
      <c r="G53" s="20"/>
      <c r="H53" s="20"/>
      <c r="I53" s="8">
        <v>62226620908</v>
      </c>
      <c r="J53" s="28" t="s">
        <v>13</v>
      </c>
      <c r="K53" s="42">
        <v>64.5</v>
      </c>
      <c r="L53" s="10" t="s">
        <v>51</v>
      </c>
    </row>
    <row r="54" spans="6:12" x14ac:dyDescent="0.2">
      <c r="F54" s="41" t="s">
        <v>49</v>
      </c>
      <c r="G54" s="76"/>
      <c r="H54" s="76"/>
      <c r="I54" s="77">
        <v>62226620908</v>
      </c>
      <c r="J54" s="78" t="s">
        <v>50</v>
      </c>
      <c r="K54" s="42">
        <v>14.97</v>
      </c>
      <c r="L54" s="10" t="s">
        <v>20</v>
      </c>
    </row>
    <row r="55" spans="6:12" x14ac:dyDescent="0.2">
      <c r="F55" s="41" t="s">
        <v>49</v>
      </c>
      <c r="G55" s="76"/>
      <c r="H55" s="76"/>
      <c r="I55" s="77">
        <v>62226620908</v>
      </c>
      <c r="J55" s="78" t="s">
        <v>13</v>
      </c>
      <c r="K55" s="42">
        <v>7.99</v>
      </c>
      <c r="L55" s="10" t="s">
        <v>52</v>
      </c>
    </row>
    <row r="56" spans="6:12" x14ac:dyDescent="0.2">
      <c r="F56" s="15" t="s">
        <v>8</v>
      </c>
      <c r="G56" s="38"/>
      <c r="H56" s="38"/>
      <c r="I56" s="23"/>
      <c r="J56" s="23"/>
      <c r="K56" s="18">
        <f>SUM(K53:K55)</f>
        <v>87.46</v>
      </c>
      <c r="L56" s="29"/>
    </row>
    <row r="57" spans="6:12" x14ac:dyDescent="0.2">
      <c r="F57" s="6" t="s">
        <v>54</v>
      </c>
      <c r="G57" s="20"/>
      <c r="H57" s="20"/>
      <c r="I57" s="8"/>
      <c r="J57" s="28" t="s">
        <v>9</v>
      </c>
      <c r="K57" s="9">
        <v>70.010000000000005</v>
      </c>
      <c r="L57" s="10" t="s">
        <v>53</v>
      </c>
    </row>
    <row r="58" spans="6:12" x14ac:dyDescent="0.2">
      <c r="F58" s="6" t="s">
        <v>54</v>
      </c>
      <c r="G58" s="81"/>
      <c r="H58" s="81"/>
      <c r="I58" s="77"/>
      <c r="J58" s="78" t="s">
        <v>9</v>
      </c>
      <c r="K58" s="9">
        <v>192.5</v>
      </c>
      <c r="L58" s="10" t="s">
        <v>7</v>
      </c>
    </row>
    <row r="59" spans="6:12" x14ac:dyDescent="0.2">
      <c r="F59" s="6" t="s">
        <v>54</v>
      </c>
      <c r="G59" s="81"/>
      <c r="H59" s="81"/>
      <c r="I59" s="77"/>
      <c r="J59" s="78" t="s">
        <v>9</v>
      </c>
      <c r="K59" s="9">
        <v>4.8</v>
      </c>
      <c r="L59" s="10" t="s">
        <v>7</v>
      </c>
    </row>
    <row r="60" spans="6:12" x14ac:dyDescent="0.2">
      <c r="F60" s="6" t="s">
        <v>54</v>
      </c>
      <c r="G60" s="81"/>
      <c r="H60" s="81"/>
      <c r="I60" s="77"/>
      <c r="J60" s="78" t="s">
        <v>9</v>
      </c>
      <c r="K60" s="9">
        <v>29.6</v>
      </c>
      <c r="L60" s="10" t="s">
        <v>7</v>
      </c>
    </row>
    <row r="61" spans="6:12" x14ac:dyDescent="0.2">
      <c r="F61" s="15" t="s">
        <v>8</v>
      </c>
      <c r="G61" s="34"/>
      <c r="H61" s="34"/>
      <c r="I61" s="23"/>
      <c r="J61" s="23"/>
      <c r="K61" s="25">
        <f>SUM(K57:K60)</f>
        <v>296.91000000000003</v>
      </c>
      <c r="L61" s="29"/>
    </row>
    <row r="62" spans="6:12" x14ac:dyDescent="0.2">
      <c r="F62" s="37" t="s">
        <v>21</v>
      </c>
      <c r="G62" s="39"/>
      <c r="H62" s="13"/>
      <c r="I62" s="8">
        <v>45878059290</v>
      </c>
      <c r="J62" s="28" t="s">
        <v>9</v>
      </c>
      <c r="K62" s="9">
        <v>348.49</v>
      </c>
      <c r="L62" s="10" t="s">
        <v>7</v>
      </c>
    </row>
    <row r="63" spans="6:12" x14ac:dyDescent="0.2">
      <c r="F63" s="6" t="s">
        <v>21</v>
      </c>
      <c r="G63" s="79"/>
      <c r="H63" s="76"/>
      <c r="I63" s="77">
        <v>45878059290</v>
      </c>
      <c r="J63" s="80" t="s">
        <v>9</v>
      </c>
      <c r="K63" s="9">
        <v>176.23</v>
      </c>
      <c r="L63" s="10" t="s">
        <v>7</v>
      </c>
    </row>
    <row r="64" spans="6:12" x14ac:dyDescent="0.2">
      <c r="F64" s="6" t="s">
        <v>21</v>
      </c>
      <c r="G64" s="79"/>
      <c r="H64" s="76"/>
      <c r="I64" s="77">
        <v>45878059290</v>
      </c>
      <c r="J64" s="80" t="s">
        <v>9</v>
      </c>
      <c r="K64" s="9">
        <v>64.41</v>
      </c>
      <c r="L64" s="10" t="s">
        <v>53</v>
      </c>
    </row>
    <row r="65" spans="6:12" x14ac:dyDescent="0.2">
      <c r="F65" s="6" t="s">
        <v>21</v>
      </c>
      <c r="G65" s="79"/>
      <c r="H65" s="76"/>
      <c r="I65" s="77">
        <v>45878059290</v>
      </c>
      <c r="J65" s="80" t="s">
        <v>9</v>
      </c>
      <c r="K65" s="9">
        <v>34.43</v>
      </c>
      <c r="L65" s="10" t="s">
        <v>7</v>
      </c>
    </row>
    <row r="66" spans="6:12" x14ac:dyDescent="0.2">
      <c r="F66" s="15" t="s">
        <v>8</v>
      </c>
      <c r="G66" s="22"/>
      <c r="H66" s="38"/>
      <c r="I66" s="23"/>
      <c r="J66" s="24"/>
      <c r="K66" s="25">
        <f>SUM(K62:K65)</f>
        <v>623.55999999999995</v>
      </c>
      <c r="L66" s="29"/>
    </row>
    <row r="67" spans="6:12" x14ac:dyDescent="0.2">
      <c r="F67" s="37" t="s">
        <v>22</v>
      </c>
      <c r="G67" s="41"/>
      <c r="H67" s="13"/>
      <c r="I67" s="8">
        <v>33060874644</v>
      </c>
      <c r="J67" s="43" t="s">
        <v>23</v>
      </c>
      <c r="K67" s="9">
        <v>14.36</v>
      </c>
      <c r="L67" s="10" t="s">
        <v>51</v>
      </c>
    </row>
    <row r="68" spans="6:12" x14ac:dyDescent="0.2">
      <c r="F68" s="37" t="s">
        <v>22</v>
      </c>
      <c r="G68" s="6"/>
      <c r="H68" s="13"/>
      <c r="I68" s="8">
        <v>33060874644</v>
      </c>
      <c r="J68" s="44" t="s">
        <v>23</v>
      </c>
      <c r="K68" s="9">
        <v>31.43</v>
      </c>
      <c r="L68" s="10" t="s">
        <v>55</v>
      </c>
    </row>
    <row r="69" spans="6:12" x14ac:dyDescent="0.2">
      <c r="F69" s="37" t="s">
        <v>22</v>
      </c>
      <c r="G69" s="6"/>
      <c r="H69" s="13"/>
      <c r="I69" s="8">
        <v>33060874644</v>
      </c>
      <c r="J69" s="44" t="s">
        <v>23</v>
      </c>
      <c r="K69" s="9">
        <v>10.73</v>
      </c>
      <c r="L69" s="10" t="s">
        <v>52</v>
      </c>
    </row>
    <row r="70" spans="6:12" x14ac:dyDescent="0.2">
      <c r="F70" s="37" t="s">
        <v>22</v>
      </c>
      <c r="G70" s="6"/>
      <c r="H70" s="13"/>
      <c r="I70" s="8">
        <v>33060874644</v>
      </c>
      <c r="J70" s="44" t="s">
        <v>23</v>
      </c>
      <c r="K70" s="9">
        <v>17.98</v>
      </c>
      <c r="L70" s="10" t="s">
        <v>55</v>
      </c>
    </row>
    <row r="71" spans="6:12" x14ac:dyDescent="0.2">
      <c r="F71" s="6" t="s">
        <v>22</v>
      </c>
      <c r="G71" s="76"/>
      <c r="H71" s="76"/>
      <c r="I71" s="77">
        <v>33060874644</v>
      </c>
      <c r="J71" s="47" t="s">
        <v>23</v>
      </c>
      <c r="K71" s="9">
        <v>48.64</v>
      </c>
      <c r="L71" s="10" t="s">
        <v>56</v>
      </c>
    </row>
    <row r="72" spans="6:12" x14ac:dyDescent="0.2">
      <c r="F72" s="15" t="s">
        <v>8</v>
      </c>
      <c r="G72" s="38"/>
      <c r="H72" s="38"/>
      <c r="I72" s="23"/>
      <c r="J72" s="23"/>
      <c r="K72" s="25">
        <f xml:space="preserve"> SUM(K67:K71)</f>
        <v>123.14</v>
      </c>
      <c r="L72" s="29"/>
    </row>
    <row r="73" spans="6:12" x14ac:dyDescent="0.2">
      <c r="F73" s="37" t="s">
        <v>63</v>
      </c>
      <c r="G73" s="6"/>
      <c r="H73" s="13"/>
      <c r="I73" s="8"/>
      <c r="J73" s="28" t="s">
        <v>18</v>
      </c>
      <c r="K73" s="9">
        <v>235</v>
      </c>
      <c r="L73" s="10" t="s">
        <v>64</v>
      </c>
    </row>
    <row r="74" spans="6:12" x14ac:dyDescent="0.2">
      <c r="F74" s="15" t="s">
        <v>8</v>
      </c>
      <c r="G74" s="22"/>
      <c r="H74" s="22"/>
      <c r="I74" s="23"/>
      <c r="J74" s="23"/>
      <c r="K74" s="25">
        <v>235</v>
      </c>
      <c r="L74" s="29"/>
    </row>
    <row r="75" spans="6:12" x14ac:dyDescent="0.2">
      <c r="F75" s="41" t="s">
        <v>24</v>
      </c>
      <c r="G75" s="45"/>
      <c r="H75" s="46"/>
      <c r="I75" s="8">
        <v>81793146560</v>
      </c>
      <c r="J75" s="47" t="s">
        <v>13</v>
      </c>
      <c r="K75" s="48">
        <v>14.79</v>
      </c>
      <c r="L75" s="49" t="s">
        <v>25</v>
      </c>
    </row>
    <row r="76" spans="6:12" x14ac:dyDescent="0.2">
      <c r="F76" s="41" t="s">
        <v>24</v>
      </c>
      <c r="G76" s="45"/>
      <c r="H76" s="50"/>
      <c r="I76" s="8">
        <v>81793146560</v>
      </c>
      <c r="J76" s="47" t="s">
        <v>13</v>
      </c>
      <c r="K76" s="48">
        <v>58.84</v>
      </c>
      <c r="L76" s="49" t="s">
        <v>26</v>
      </c>
    </row>
    <row r="77" spans="6:12" x14ac:dyDescent="0.2">
      <c r="F77" s="15" t="s">
        <v>8</v>
      </c>
      <c r="G77" s="34"/>
      <c r="H77" s="34"/>
      <c r="I77" s="51"/>
      <c r="J77" s="51"/>
      <c r="K77" s="52">
        <f>SUM(K75:K76)</f>
        <v>73.63</v>
      </c>
      <c r="L77" s="53"/>
    </row>
    <row r="78" spans="6:12" x14ac:dyDescent="0.2">
      <c r="F78" s="54" t="s">
        <v>65</v>
      </c>
      <c r="G78" s="34"/>
      <c r="H78" s="55"/>
      <c r="I78" s="56">
        <v>44592476139</v>
      </c>
      <c r="J78" s="57" t="s">
        <v>66</v>
      </c>
      <c r="K78" s="58">
        <v>800</v>
      </c>
      <c r="L78" s="10"/>
    </row>
    <row r="79" spans="6:12" x14ac:dyDescent="0.2">
      <c r="F79" s="15" t="s">
        <v>8</v>
      </c>
      <c r="G79" s="34"/>
      <c r="H79" s="34"/>
      <c r="I79" s="51"/>
      <c r="J79" s="51"/>
      <c r="K79" s="52">
        <v>800</v>
      </c>
      <c r="L79" s="53"/>
    </row>
    <row r="80" spans="6:12" x14ac:dyDescent="0.2">
      <c r="F80" s="59" t="s">
        <v>81</v>
      </c>
      <c r="G80" s="60"/>
      <c r="H80" s="60"/>
      <c r="I80" s="60"/>
      <c r="J80" s="60"/>
      <c r="K80" s="61">
        <v>4774.95</v>
      </c>
      <c r="L80" s="62"/>
    </row>
    <row r="82" spans="11:11" x14ac:dyDescent="0.2">
      <c r="K82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8CB2-E1E8-427A-A560-02590CA73863}">
  <dimension ref="E7:H29"/>
  <sheetViews>
    <sheetView tabSelected="1" topLeftCell="C1" workbookViewId="0">
      <selection activeCell="H28" sqref="H28"/>
    </sheetView>
  </sheetViews>
  <sheetFormatPr defaultRowHeight="15" x14ac:dyDescent="0.2"/>
  <cols>
    <col min="6" max="6" width="57.7109375" bestFit="1" customWidth="1"/>
    <col min="7" max="7" width="9.953125" bestFit="1" customWidth="1"/>
    <col min="8" max="8" width="72.37109375" bestFit="1" customWidth="1"/>
  </cols>
  <sheetData>
    <row r="7" spans="6:8" x14ac:dyDescent="0.2">
      <c r="F7" s="1" t="s">
        <v>82</v>
      </c>
    </row>
    <row r="8" spans="6:8" x14ac:dyDescent="0.2">
      <c r="F8" s="1" t="s">
        <v>0</v>
      </c>
      <c r="G8" s="1"/>
    </row>
    <row r="9" spans="6:8" x14ac:dyDescent="0.2">
      <c r="F9" t="s">
        <v>27</v>
      </c>
    </row>
    <row r="11" spans="6:8" ht="54.75" x14ac:dyDescent="0.2">
      <c r="F11" s="3" t="s">
        <v>28</v>
      </c>
      <c r="G11" s="5" t="s">
        <v>29</v>
      </c>
      <c r="H11" s="3" t="s">
        <v>6</v>
      </c>
    </row>
    <row r="12" spans="6:8" x14ac:dyDescent="0.2">
      <c r="F12" s="64" t="s">
        <v>30</v>
      </c>
      <c r="G12" s="42">
        <v>33543.410000000003</v>
      </c>
      <c r="H12" s="10" t="s">
        <v>31</v>
      </c>
    </row>
    <row r="13" spans="6:8" x14ac:dyDescent="0.2">
      <c r="F13" s="64" t="s">
        <v>30</v>
      </c>
      <c r="G13" s="42">
        <v>1894.36</v>
      </c>
      <c r="H13" s="10" t="s">
        <v>84</v>
      </c>
    </row>
    <row r="14" spans="6:8" x14ac:dyDescent="0.2">
      <c r="F14" s="64" t="s">
        <v>30</v>
      </c>
      <c r="G14" s="42">
        <f>5534.66 + 101.96+ 123.19</f>
        <v>5759.8099999999995</v>
      </c>
      <c r="H14" s="10" t="s">
        <v>32</v>
      </c>
    </row>
    <row r="15" spans="6:8" x14ac:dyDescent="0.2">
      <c r="F15" s="64" t="s">
        <v>30</v>
      </c>
      <c r="G15" s="42">
        <v>2164.19</v>
      </c>
      <c r="H15" s="10" t="s">
        <v>33</v>
      </c>
    </row>
    <row r="16" spans="6:8" x14ac:dyDescent="0.2">
      <c r="F16" s="64" t="s">
        <v>30</v>
      </c>
      <c r="G16" s="42">
        <v>2700</v>
      </c>
      <c r="H16" s="10" t="s">
        <v>83</v>
      </c>
    </row>
    <row r="17" spans="5:8" x14ac:dyDescent="0.2">
      <c r="F17" s="64" t="s">
        <v>30</v>
      </c>
      <c r="G17" s="42">
        <v>168</v>
      </c>
      <c r="H17" s="10" t="s">
        <v>34</v>
      </c>
    </row>
    <row r="18" spans="5:8" x14ac:dyDescent="0.2">
      <c r="F18" s="65" t="s">
        <v>8</v>
      </c>
      <c r="G18" s="66">
        <f>SUM(G12:G17)</f>
        <v>46229.770000000004</v>
      </c>
      <c r="H18" s="67"/>
    </row>
    <row r="19" spans="5:8" x14ac:dyDescent="0.2">
      <c r="F19" s="10" t="s">
        <v>35</v>
      </c>
      <c r="G19" s="9">
        <v>2752.55</v>
      </c>
      <c r="H19" s="10" t="s">
        <v>36</v>
      </c>
    </row>
    <row r="20" spans="5:8" x14ac:dyDescent="0.2">
      <c r="F20" s="10" t="s">
        <v>35</v>
      </c>
      <c r="G20" s="9">
        <f>SUM(516.11,172.02,567.72)</f>
        <v>1255.8499999999999</v>
      </c>
      <c r="H20" s="10" t="s">
        <v>37</v>
      </c>
    </row>
    <row r="21" spans="5:8" x14ac:dyDescent="0.2">
      <c r="F21" s="10" t="s">
        <v>35</v>
      </c>
      <c r="G21" s="9">
        <v>224.4</v>
      </c>
      <c r="H21" s="10" t="s">
        <v>38</v>
      </c>
    </row>
    <row r="22" spans="5:8" x14ac:dyDescent="0.2">
      <c r="F22" s="10" t="s">
        <v>35</v>
      </c>
      <c r="G22" s="9">
        <v>66.349999999999994</v>
      </c>
      <c r="H22" s="68" t="s">
        <v>39</v>
      </c>
    </row>
    <row r="23" spans="5:8" x14ac:dyDescent="0.2">
      <c r="F23" s="10" t="s">
        <v>35</v>
      </c>
      <c r="G23" s="9">
        <v>33.18</v>
      </c>
      <c r="H23" s="68" t="s">
        <v>34</v>
      </c>
    </row>
    <row r="24" spans="5:8" x14ac:dyDescent="0.2">
      <c r="F24" s="10" t="s">
        <v>35</v>
      </c>
      <c r="G24" s="9">
        <v>132.49</v>
      </c>
      <c r="H24" s="68" t="s">
        <v>40</v>
      </c>
    </row>
    <row r="25" spans="5:8" x14ac:dyDescent="0.2">
      <c r="F25" s="64" t="s">
        <v>35</v>
      </c>
      <c r="G25" s="69">
        <f>19.52+41.12+11.8+19.52+43.76+26.12+31.8+22.1</f>
        <v>215.74</v>
      </c>
      <c r="H25" s="10" t="s">
        <v>41</v>
      </c>
    </row>
    <row r="26" spans="5:8" x14ac:dyDescent="0.2">
      <c r="F26" s="64" t="s">
        <v>35</v>
      </c>
      <c r="G26" s="69">
        <f>36.14</f>
        <v>36.14</v>
      </c>
      <c r="H26" s="10" t="s">
        <v>20</v>
      </c>
    </row>
    <row r="27" spans="5:8" x14ac:dyDescent="0.2">
      <c r="E27" s="12"/>
      <c r="F27" s="70" t="s">
        <v>8</v>
      </c>
      <c r="G27" s="71">
        <f>SUM(G19:G26)</f>
        <v>4716.7000000000007</v>
      </c>
      <c r="H27" s="72"/>
    </row>
    <row r="28" spans="5:8" x14ac:dyDescent="0.2">
      <c r="F28" s="73"/>
      <c r="G28" s="74">
        <f>G18+G27</f>
        <v>50946.47</v>
      </c>
      <c r="H28" s="75" t="s">
        <v>85</v>
      </c>
    </row>
    <row r="29" spans="5:8" x14ac:dyDescent="0.2">
      <c r="G29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03-2024 Kategorija 1</vt:lpstr>
      <vt:lpstr>03-2024 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Matea</dc:creator>
  <cp:lastModifiedBy>Matea</cp:lastModifiedBy>
  <dcterms:created xsi:type="dcterms:W3CDTF">2024-04-16T08:05:12Z</dcterms:created>
  <dcterms:modified xsi:type="dcterms:W3CDTF">2024-04-16T08:13:35Z</dcterms:modified>
</cp:coreProperties>
</file>